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รายงานเสนอผู้บริหาร 2023.02.16\"/>
    </mc:Choice>
  </mc:AlternateContent>
  <xr:revisionPtr revIDLastSave="0" documentId="13_ncr:1_{445F6E67-DE4F-450E-AD3C-8ABE36BADAE5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โครงการ!$A$1:$I$48</definedName>
    <definedName name="_xlnm.Print_Area" localSheetId="0">โครงการ!$A$1:$I$48</definedName>
    <definedName name="_xlnm.Print_Titles" localSheetId="0">โครงการ!$4:$6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5" i="3" l="1"/>
  <c r="G15" i="3"/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E40" i="3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H15" i="3"/>
  <c r="I17" i="3"/>
  <c r="E37" i="3"/>
  <c r="E10" i="3"/>
  <c r="F10" i="3" s="1"/>
  <c r="I11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D33" i="3"/>
  <c r="G33" i="3" s="1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F37" i="3" l="1"/>
  <c r="G37" i="3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E7" i="3"/>
  <c r="I37" i="3"/>
  <c r="I47" i="3"/>
  <c r="I33" i="3"/>
  <c r="D7" i="3"/>
  <c r="I40" i="3"/>
  <c r="F7" i="3" l="1"/>
  <c r="I7" i="3"/>
  <c r="G7" i="3"/>
  <c r="H7" i="3" s="1"/>
</calcChain>
</file>

<file path=xl/sharedStrings.xml><?xml version="1.0" encoding="utf-8"?>
<sst xmlns="http://schemas.openxmlformats.org/spreadsheetml/2006/main" count="88" uniqueCount="86">
  <si>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</si>
  <si>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</si>
  <si>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</si>
  <si>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</si>
  <si>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</si>
  <si>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</si>
  <si>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</si>
  <si>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</si>
  <si>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</si>
  <si>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</si>
  <si>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</si>
  <si>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</si>
  <si>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</si>
  <si>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</si>
  <si>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</si>
  <si>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</si>
  <si>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</si>
  <si>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</si>
  <si>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</si>
  <si>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</si>
  <si>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</si>
  <si>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</si>
  <si>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</si>
  <si>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</si>
  <si>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</si>
  <si>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</si>
  <si>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</si>
  <si>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</si>
  <si>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</si>
  <si>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</si>
  <si>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</si>
  <si>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</si>
  <si>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</si>
  <si>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</si>
  <si>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</si>
  <si>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</si>
  <si>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</si>
  <si>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</si>
  <si>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</si>
  <si>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</si>
  <si>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</si>
  <si>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</si>
  <si>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</si>
  <si>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</si>
  <si>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</si>
  <si>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</si>
  <si>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</si>
  <si>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</si>
  <si>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</si>
  <si>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</si>
  <si>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</si>
  <si>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</si>
  <si>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</si>
  <si>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</si>
  <si>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</si>
  <si>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</si>
  <si>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</si>
  <si>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</si>
  <si>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</si>
  <si>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</si>
  <si>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</si>
  <si>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</si>
  <si>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</si>
  <si>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</si>
  <si>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</si>
  <si>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</si>
  <si>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</si>
  <si>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</si>
  <si>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</si>
  <si>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</si>
  <si>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</si>
  <si>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</si>
  <si>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</si>
  <si>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</si>
  <si>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</si>
  <si>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</si>
  <si>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</si>
  <si>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</si>
  <si>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</si>
  <si>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</si>
  <si>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</si>
  <si>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แผนงาน - ผลผลิต - รายการ - โครงการ</t>
  </si>
  <si>
    <t>07011140002002000000</t>
  </si>
  <si>
    <t>(ตั้งแต่วันที่ 1 ตุลาคม 2565 - 16 กุมภาพันธ์ 2566)</t>
  </si>
  <si>
    <t>งบที่ได้รับ
(งวดสอง)</t>
  </si>
  <si>
    <t>คงเหลือ
(งวดสอง)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</si>
</sst>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58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0" fontId="19" fillId="33" borderId="0" xfId="0" applyFont="1" applyFill="1" applyBorder="1" applyAlignment="1">
      <alignment vertical="top"/>
    </xf>
    <xf numFmtId="43" fontId="19" fillId="0" borderId="14" xfId="1" applyFont="1" applyFill="1" applyBorder="1" applyAlignment="1">
      <alignment vertical="center"/>
    </xf>
    <xf numFmtId="43" fontId="19" fillId="0" borderId="15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43" fontId="20" fillId="0" borderId="21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6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right" vertical="center"/>
    </xf>
    <xf numFmtId="0" fontId="19" fillId="33" borderId="20" xfId="0" applyFont="1" applyFill="1" applyBorder="1" applyAlignment="1">
      <alignment vertical="top"/>
    </xf>
    <xf numFmtId="43" fontId="20" fillId="0" borderId="21" xfId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43" fontId="19" fillId="0" borderId="26" xfId="1" applyFont="1" applyFill="1" applyBorder="1" applyAlignment="1">
      <alignment vertical="center"/>
    </xf>
    <xf numFmtId="0" fontId="22" fillId="33" borderId="0" xfId="0" applyFont="1" applyFill="1" applyBorder="1" applyAlignment="1">
      <alignment vertical="top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6" xfId="0" applyFont="1" applyBorder="1" applyAlignment="1">
      <alignment vertical="center"/>
    </xf>
    <xf numFmtId="0" fontId="19" fillId="33" borderId="17" xfId="0" applyFont="1" applyFill="1" applyBorder="1" applyAlignment="1">
      <alignment vertical="top"/>
    </xf>
    <xf numFmtId="43" fontId="20" fillId="0" borderId="1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6" xfId="1" applyFont="1" applyFill="1" applyBorder="1" applyAlignment="1">
      <alignment horizontal="center" vertical="center"/>
    </xf>
    <xf numFmtId="43" fontId="19" fillId="0" borderId="15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0" fontId="20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8"/>
  <sheetViews>
    <sheetView tabSelected="1" view="pageBreakPreview" zoomScaleNormal="100" zoomScaleSheetLayoutView="100" workbookViewId="0">
      <selection activeCell="I7" sqref="I7"/>
    </sheetView>
  </sheetViews>
  <sheetFormatPr defaultRowHeight="21"/>
  <cols>
    <col min="1" max="1" width="3" style="4" customWidth="1"/>
    <col min="2" max="2" width="87.7109375" style="4" customWidth="1"/>
    <col min="3" max="3" width="16.85546875" style="3" bestFit="1" customWidth="1"/>
    <col min="4" max="4" width="15.7109375" style="3" bestFit="1" customWidth="1"/>
    <col min="5" max="5" width="16.85546875" style="3" bestFit="1" customWidth="1"/>
    <col min="6" max="6" width="7.85546875" style="2" bestFit="1" customWidth="1"/>
    <col min="7" max="7" width="20.140625" style="3" customWidth="1"/>
    <col min="8" max="8" width="7.85546875" style="2" bestFit="1" customWidth="1"/>
    <col min="9" max="9" width="16.85546875" style="3" bestFit="1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5" t="s">
        <v>79</v>
      </c>
      <c r="B1" s="55"/>
      <c r="C1" s="55"/>
      <c r="D1" s="55"/>
      <c r="E1" s="55"/>
      <c r="F1" s="55"/>
      <c r="G1" s="55"/>
      <c r="H1" s="55"/>
      <c r="I1" s="55"/>
      <c r="L1" s="1"/>
      <c r="M1" s="1"/>
      <c r="N1" s="1"/>
      <c r="O1" s="1"/>
    </row>
    <row r="2" spans="1:15" s="5" customFormat="1" ht="26.25">
      <c r="A2" s="55" t="s">
        <v>3</v>
      </c>
      <c r="B2" s="55"/>
      <c r="C2" s="55"/>
      <c r="D2" s="55"/>
      <c r="E2" s="55"/>
      <c r="F2" s="55"/>
      <c r="G2" s="55"/>
      <c r="H2" s="55"/>
      <c r="I2" s="55"/>
      <c r="L2" s="1"/>
      <c r="M2" s="1"/>
      <c r="N2" s="1"/>
      <c r="O2" s="1"/>
    </row>
    <row r="3" spans="1:15" s="5" customFormat="1" ht="26.25">
      <c r="A3" s="55" t="s">
        <v>83</v>
      </c>
      <c r="B3" s="55"/>
      <c r="C3" s="55"/>
      <c r="D3" s="55"/>
      <c r="E3" s="55"/>
      <c r="F3" s="55"/>
      <c r="G3" s="55"/>
      <c r="H3" s="55"/>
      <c r="I3" s="55"/>
      <c r="L3" s="1"/>
      <c r="M3" s="1"/>
      <c r="N3" s="1"/>
      <c r="O3" s="1"/>
    </row>
    <row r="4" spans="1:15" s="6" customFormat="1">
      <c r="C4" s="2"/>
      <c r="D4" s="2"/>
      <c r="E4" s="2"/>
      <c r="F4" s="2"/>
      <c r="G4" s="2"/>
      <c r="H4" s="2"/>
      <c r="I4" s="50" t="s">
        <v>9</v>
      </c>
      <c r="L4" s="2"/>
      <c r="M4" s="2"/>
      <c r="N4" s="2"/>
      <c r="O4" s="2"/>
    </row>
    <row r="5" spans="1:15" s="6" customFormat="1" ht="48" customHeight="1">
      <c r="A5" s="56" t="s">
        <v>81</v>
      </c>
      <c r="B5" s="57"/>
      <c r="C5" s="53" t="s">
        <v>84</v>
      </c>
      <c r="D5" s="53" t="s">
        <v>5</v>
      </c>
      <c r="E5" s="54" t="s">
        <v>6</v>
      </c>
      <c r="F5" s="54"/>
      <c r="G5" s="53" t="s">
        <v>80</v>
      </c>
      <c r="H5" s="54"/>
      <c r="I5" s="53" t="s">
        <v>85</v>
      </c>
      <c r="J5" s="8"/>
      <c r="K5" s="7" t="s">
        <v>0</v>
      </c>
      <c r="L5" s="2"/>
      <c r="M5" s="2"/>
      <c r="N5" s="2"/>
      <c r="O5" s="2"/>
    </row>
    <row r="6" spans="1:15" s="6" customFormat="1">
      <c r="A6" s="56"/>
      <c r="B6" s="57"/>
      <c r="C6" s="54"/>
      <c r="D6" s="53"/>
      <c r="E6" s="28" t="s">
        <v>7</v>
      </c>
      <c r="F6" s="45" t="s">
        <v>8</v>
      </c>
      <c r="G6" s="28" t="s">
        <v>7</v>
      </c>
      <c r="H6" s="45" t="s">
        <v>8</v>
      </c>
      <c r="I6" s="54"/>
      <c r="J6" s="8"/>
      <c r="K6" s="7"/>
      <c r="L6" s="2"/>
      <c r="M6" s="2"/>
      <c r="N6" s="2"/>
      <c r="O6" s="2"/>
    </row>
    <row r="7" spans="1:15" ht="21.75" thickBot="1">
      <c r="A7" s="51" t="s">
        <v>4</v>
      </c>
      <c r="B7" s="52"/>
      <c r="C7" s="29">
        <f>+C8+C10+C12+C33+C35+C37+C40+C45+C47</f>
        <v>564433709.52999997</v>
      </c>
      <c r="D7" s="29">
        <f>+D8+D10+D12+D33+D35+D37+D40+D45+D47</f>
        <v>62927315.170000002</v>
      </c>
      <c r="E7" s="29">
        <f>+E8+E10+E12+E33+E35+E37+E40+E45+E47</f>
        <v>306195196.38</v>
      </c>
      <c r="F7" s="29">
        <f t="shared" ref="F7:F23" si="0">E7*100/C7</f>
        <v>54.248212183316731</v>
      </c>
      <c r="G7" s="29">
        <f t="shared" ref="G7:G23" si="1">+D7+E7</f>
        <v>369122511.55000001</v>
      </c>
      <c r="H7" s="29">
        <f t="shared" ref="H7:H23" si="2">G7*100/C7</f>
        <v>65.396964305580852</v>
      </c>
      <c r="I7" s="30">
        <f t="shared" ref="I7:I23" si="3">+C7-D7-E7</f>
        <v>195311197.97999996</v>
      </c>
      <c r="J7" s="8"/>
      <c r="L7" s="4"/>
    </row>
    <row r="8" spans="1:15" s="20" customFormat="1" ht="21.75" thickTop="1">
      <c r="A8" s="17" t="s">
        <v>1</v>
      </c>
      <c r="B8" s="18"/>
      <c r="C8" s="19">
        <f>+C9</f>
        <v>6112620</v>
      </c>
      <c r="D8" s="19">
        <f t="shared" ref="D8:E8" si="4">+D9</f>
        <v>10000</v>
      </c>
      <c r="E8" s="19">
        <f t="shared" si="4"/>
        <v>3952678</v>
      </c>
      <c r="F8" s="32">
        <f t="shared" si="0"/>
        <v>64.664219270950923</v>
      </c>
      <c r="G8" s="32">
        <f t="shared" si="1"/>
        <v>3962678</v>
      </c>
      <c r="H8" s="32">
        <f t="shared" si="2"/>
        <v>64.827815241254982</v>
      </c>
      <c r="I8" s="33">
        <f t="shared" si="3"/>
        <v>2149942</v>
      </c>
      <c r="K8" s="21"/>
      <c r="L8" s="22"/>
      <c r="M8" s="22"/>
      <c r="N8" s="22"/>
      <c r="O8" s="22"/>
    </row>
    <row r="9" spans="1:15">
      <c r="A9" s="15"/>
      <c r="B9" s="4" t="s">
        <v>11</v>
      </c>
      <c r="C9" s="13">
        <v>6112620</v>
      </c>
      <c r="D9" s="13">
        <v>10000</v>
      </c>
      <c r="E9" s="13">
        <v>3952678</v>
      </c>
      <c r="F9" s="46">
        <f t="shared" si="0"/>
        <v>64.664219270950923</v>
      </c>
      <c r="G9" s="13">
        <f t="shared" si="1"/>
        <v>3962678</v>
      </c>
      <c r="H9" s="46">
        <f t="shared" si="2"/>
        <v>64.827815241254982</v>
      </c>
      <c r="I9" s="13">
        <f t="shared" si="3"/>
        <v>2149942</v>
      </c>
      <c r="K9" s="10" t="s">
        <v>10</v>
      </c>
    </row>
    <row r="10" spans="1:15" s="20" customFormat="1">
      <c r="A10" s="23" t="s">
        <v>2</v>
      </c>
      <c r="B10" s="24"/>
      <c r="C10" s="25">
        <f>+C11</f>
        <v>33631407</v>
      </c>
      <c r="D10" s="25">
        <f t="shared" ref="D10:E10" si="5">+D11</f>
        <v>0</v>
      </c>
      <c r="E10" s="25">
        <f t="shared" si="5"/>
        <v>17884121.27</v>
      </c>
      <c r="F10" s="45">
        <f t="shared" si="0"/>
        <v>53.176845292259109</v>
      </c>
      <c r="G10" s="28">
        <f t="shared" si="1"/>
        <v>17884121.27</v>
      </c>
      <c r="H10" s="45">
        <f t="shared" si="2"/>
        <v>53.176845292259109</v>
      </c>
      <c r="I10" s="34">
        <f t="shared" si="3"/>
        <v>15747285.73</v>
      </c>
      <c r="K10" s="7"/>
      <c r="L10" s="22"/>
      <c r="M10" s="22"/>
      <c r="N10" s="22"/>
      <c r="O10" s="22"/>
    </row>
    <row r="11" spans="1:15">
      <c r="A11" s="15"/>
      <c r="B11" s="4" t="s">
        <v>77</v>
      </c>
      <c r="C11" s="13">
        <v>33631407</v>
      </c>
      <c r="D11" s="13">
        <v>0</v>
      </c>
      <c r="E11" s="13">
        <v>17884121.27</v>
      </c>
      <c r="F11" s="46">
        <f t="shared" si="0"/>
        <v>53.176845292259109</v>
      </c>
      <c r="G11" s="13">
        <f t="shared" si="1"/>
        <v>17884121.27</v>
      </c>
      <c r="H11" s="46">
        <f t="shared" si="2"/>
        <v>53.176845292259109</v>
      </c>
      <c r="I11" s="13">
        <f t="shared" si="3"/>
        <v>15747285.73</v>
      </c>
      <c r="K11" s="9" t="s">
        <v>82</v>
      </c>
    </row>
    <row r="12" spans="1:15" s="20" customFormat="1">
      <c r="A12" s="23" t="s">
        <v>12</v>
      </c>
      <c r="B12" s="24"/>
      <c r="C12" s="25">
        <f>+C13+C14+C15+C16+C17+C18+C19+C20+C21+C22+C23+C24+C25+C26+C27+C28+C29+C30+C31+C32</f>
        <v>249043177.84999999</v>
      </c>
      <c r="D12" s="25">
        <f t="shared" ref="D12:E12" si="6">+D13+D14+D15+D16+D17+D18+D19+D20+D21+D22+D23+D24+D25+D26+D27+D28+D29+D30+D31+D32</f>
        <v>13313550.34</v>
      </c>
      <c r="E12" s="25">
        <f t="shared" si="6"/>
        <v>138823408.48999998</v>
      </c>
      <c r="F12" s="45">
        <f t="shared" si="0"/>
        <v>55.742706822354336</v>
      </c>
      <c r="G12" s="28">
        <f t="shared" si="1"/>
        <v>152136958.82999998</v>
      </c>
      <c r="H12" s="45">
        <f t="shared" si="2"/>
        <v>61.088587185324492</v>
      </c>
      <c r="I12" s="34">
        <f t="shared" si="3"/>
        <v>96906219.020000011</v>
      </c>
      <c r="K12" s="7"/>
      <c r="L12" s="22"/>
      <c r="M12" s="22"/>
      <c r="N12" s="22"/>
      <c r="O12" s="22"/>
    </row>
    <row r="13" spans="1:15">
      <c r="A13" s="37"/>
      <c r="B13" s="38" t="s">
        <v>13</v>
      </c>
      <c r="C13" s="39">
        <v>8022100</v>
      </c>
      <c r="D13" s="39">
        <v>12200</v>
      </c>
      <c r="E13" s="39">
        <v>1110641.25</v>
      </c>
      <c r="F13" s="48">
        <f t="shared" si="0"/>
        <v>13.844769449396043</v>
      </c>
      <c r="G13" s="39">
        <f t="shared" si="1"/>
        <v>1122841.25</v>
      </c>
      <c r="H13" s="48">
        <f t="shared" si="2"/>
        <v>13.996849328729384</v>
      </c>
      <c r="I13" s="39">
        <f t="shared" si="3"/>
        <v>6899258.75</v>
      </c>
      <c r="K13" s="11" t="s">
        <v>33</v>
      </c>
    </row>
    <row r="14" spans="1:15">
      <c r="A14" s="15"/>
      <c r="B14" s="12" t="s">
        <v>14</v>
      </c>
      <c r="C14" s="13">
        <v>27906180</v>
      </c>
      <c r="D14" s="13">
        <v>582540</v>
      </c>
      <c r="E14" s="13">
        <v>15552255.140000001</v>
      </c>
      <c r="F14" s="46">
        <f t="shared" si="0"/>
        <v>55.730505357594623</v>
      </c>
      <c r="G14" s="13">
        <f t="shared" si="1"/>
        <v>16134795.140000001</v>
      </c>
      <c r="H14" s="46">
        <f t="shared" si="2"/>
        <v>57.817999955565398</v>
      </c>
      <c r="I14" s="13">
        <f t="shared" si="3"/>
        <v>11771384.859999999</v>
      </c>
      <c r="K14" s="11" t="s">
        <v>34</v>
      </c>
    </row>
    <row r="15" spans="1:15">
      <c r="A15" s="15"/>
      <c r="B15" s="12" t="s">
        <v>15</v>
      </c>
      <c r="C15" s="13">
        <v>3186300</v>
      </c>
      <c r="D15" s="13">
        <v>26000</v>
      </c>
      <c r="E15" s="13">
        <v>2780127.35</v>
      </c>
      <c r="F15" s="46">
        <f t="shared" si="0"/>
        <v>87.252529579763362</v>
      </c>
      <c r="G15" s="13">
        <f t="shared" si="1"/>
        <v>2806127.35</v>
      </c>
      <c r="H15" s="46">
        <f t="shared" si="2"/>
        <v>88.068523051815589</v>
      </c>
      <c r="I15" s="13">
        <f t="shared" si="3"/>
        <v>380172.64999999991</v>
      </c>
      <c r="K15" s="11" t="s">
        <v>35</v>
      </c>
    </row>
    <row r="16" spans="1:15">
      <c r="A16" s="15"/>
      <c r="B16" s="12" t="s">
        <v>16</v>
      </c>
      <c r="C16" s="13">
        <v>20423126.850000001</v>
      </c>
      <c r="D16" s="13">
        <v>5592681.4900000002</v>
      </c>
      <c r="E16" s="13">
        <v>9204605.3900000006</v>
      </c>
      <c r="F16" s="46">
        <f t="shared" si="0"/>
        <v>45.069520733060514</v>
      </c>
      <c r="G16" s="13">
        <f t="shared" si="1"/>
        <v>14797286.880000001</v>
      </c>
      <c r="H16" s="46">
        <f t="shared" si="2"/>
        <v>72.453581612063473</v>
      </c>
      <c r="I16" s="13">
        <f t="shared" si="3"/>
        <v>5625839.9700000007</v>
      </c>
      <c r="K16" s="11" t="s">
        <v>36</v>
      </c>
    </row>
    <row r="17" spans="1:11">
      <c r="A17" s="15"/>
      <c r="B17" s="12" t="s">
        <v>17</v>
      </c>
      <c r="C17" s="13">
        <v>80520533</v>
      </c>
      <c r="D17" s="13">
        <v>3232380.49</v>
      </c>
      <c r="E17" s="13">
        <v>46653031.619999997</v>
      </c>
      <c r="F17" s="46">
        <f t="shared" si="0"/>
        <v>57.939298066991185</v>
      </c>
      <c r="G17" s="13">
        <f t="shared" si="1"/>
        <v>49885412.109999999</v>
      </c>
      <c r="H17" s="46">
        <f t="shared" si="2"/>
        <v>61.953653622734961</v>
      </c>
      <c r="I17" s="13">
        <f t="shared" si="3"/>
        <v>30635120.890000008</v>
      </c>
      <c r="K17" s="11" t="s">
        <v>37</v>
      </c>
    </row>
    <row r="18" spans="1:11">
      <c r="A18" s="15"/>
      <c r="B18" s="12" t="s">
        <v>18</v>
      </c>
      <c r="C18" s="13">
        <v>3858000</v>
      </c>
      <c r="D18" s="13">
        <v>11742</v>
      </c>
      <c r="E18" s="13">
        <v>1602570</v>
      </c>
      <c r="F18" s="46">
        <f t="shared" si="0"/>
        <v>41.538880248833593</v>
      </c>
      <c r="G18" s="13">
        <f t="shared" si="1"/>
        <v>1614312</v>
      </c>
      <c r="H18" s="46">
        <f t="shared" si="2"/>
        <v>41.843234836702955</v>
      </c>
      <c r="I18" s="13">
        <f t="shared" si="3"/>
        <v>2243688</v>
      </c>
      <c r="K18" s="11" t="s">
        <v>38</v>
      </c>
    </row>
    <row r="19" spans="1:11">
      <c r="A19" s="15"/>
      <c r="B19" s="12" t="s">
        <v>19</v>
      </c>
      <c r="C19" s="13">
        <v>10238800</v>
      </c>
      <c r="D19" s="13">
        <v>792565</v>
      </c>
      <c r="E19" s="13">
        <v>7016909</v>
      </c>
      <c r="F19" s="46">
        <f t="shared" si="0"/>
        <v>68.532533109348748</v>
      </c>
      <c r="G19" s="13">
        <f t="shared" si="1"/>
        <v>7809474</v>
      </c>
      <c r="H19" s="46">
        <f t="shared" si="2"/>
        <v>76.273332812438952</v>
      </c>
      <c r="I19" s="13">
        <f t="shared" si="3"/>
        <v>2429326</v>
      </c>
      <c r="K19" s="11" t="s">
        <v>39</v>
      </c>
    </row>
    <row r="20" spans="1:11">
      <c r="A20" s="15"/>
      <c r="B20" s="12" t="s">
        <v>20</v>
      </c>
      <c r="C20" s="13">
        <v>1999200</v>
      </c>
      <c r="D20" s="13">
        <v>5600</v>
      </c>
      <c r="E20" s="13">
        <v>1614007</v>
      </c>
      <c r="F20" s="46">
        <f t="shared" si="0"/>
        <v>80.732643057222887</v>
      </c>
      <c r="G20" s="13">
        <f t="shared" si="1"/>
        <v>1619607</v>
      </c>
      <c r="H20" s="46">
        <f t="shared" si="2"/>
        <v>81.012755102040813</v>
      </c>
      <c r="I20" s="13">
        <f t="shared" si="3"/>
        <v>379593</v>
      </c>
      <c r="K20" s="11" t="s">
        <v>40</v>
      </c>
    </row>
    <row r="21" spans="1:11">
      <c r="A21" s="15"/>
      <c r="B21" s="40" t="s">
        <v>21</v>
      </c>
      <c r="C21" s="13">
        <v>19445336</v>
      </c>
      <c r="D21" s="13">
        <v>2242533</v>
      </c>
      <c r="E21" s="13">
        <v>9299020.6999999993</v>
      </c>
      <c r="F21" s="46">
        <f t="shared" si="0"/>
        <v>47.821342351708395</v>
      </c>
      <c r="G21" s="13">
        <f t="shared" si="1"/>
        <v>11541553.699999999</v>
      </c>
      <c r="H21" s="46">
        <f t="shared" si="2"/>
        <v>59.353840427339492</v>
      </c>
      <c r="I21" s="13">
        <f t="shared" si="3"/>
        <v>7903782.3000000007</v>
      </c>
      <c r="K21" s="41" t="s">
        <v>41</v>
      </c>
    </row>
    <row r="22" spans="1:11">
      <c r="A22" s="15"/>
      <c r="B22" s="40" t="s">
        <v>22</v>
      </c>
      <c r="C22" s="13">
        <v>2989625</v>
      </c>
      <c r="D22" s="13">
        <v>4400</v>
      </c>
      <c r="E22" s="13">
        <v>1801181.8</v>
      </c>
      <c r="F22" s="46">
        <f t="shared" si="0"/>
        <v>60.247750135886605</v>
      </c>
      <c r="G22" s="13">
        <f t="shared" si="1"/>
        <v>1805581.8</v>
      </c>
      <c r="H22" s="46">
        <f t="shared" si="2"/>
        <v>60.394925785006478</v>
      </c>
      <c r="I22" s="13">
        <f t="shared" si="3"/>
        <v>1184043.2</v>
      </c>
      <c r="K22" s="41" t="s">
        <v>42</v>
      </c>
    </row>
    <row r="23" spans="1:11">
      <c r="A23" s="15"/>
      <c r="B23" s="12" t="s">
        <v>23</v>
      </c>
      <c r="C23" s="13">
        <v>2168160</v>
      </c>
      <c r="D23" s="13">
        <v>75682</v>
      </c>
      <c r="E23" s="13">
        <v>1440928.49</v>
      </c>
      <c r="F23" s="46">
        <f t="shared" si="0"/>
        <v>66.458586543428524</v>
      </c>
      <c r="G23" s="13">
        <f t="shared" si="1"/>
        <v>1516610.49</v>
      </c>
      <c r="H23" s="46">
        <f t="shared" si="2"/>
        <v>69.949196092539296</v>
      </c>
      <c r="I23" s="13">
        <f t="shared" si="3"/>
        <v>651549.51</v>
      </c>
      <c r="K23" s="11" t="s">
        <v>43</v>
      </c>
    </row>
    <row r="24" spans="1:11">
      <c r="A24" s="15"/>
      <c r="B24" s="12" t="s">
        <v>24</v>
      </c>
      <c r="C24" s="13">
        <v>3674300</v>
      </c>
      <c r="D24" s="13">
        <v>41375</v>
      </c>
      <c r="E24" s="13">
        <v>2191951.8199999998</v>
      </c>
      <c r="F24" s="46">
        <f t="shared" ref="F24:F38" si="7">E24*100/C24</f>
        <v>59.656310589772197</v>
      </c>
      <c r="G24" s="13">
        <f t="shared" ref="G24:G38" si="8">+D24+E24</f>
        <v>2233326.8199999998</v>
      </c>
      <c r="H24" s="46">
        <f t="shared" ref="H24:H38" si="9">G24*100/C24</f>
        <v>60.782375418447046</v>
      </c>
      <c r="I24" s="13">
        <f t="shared" ref="I24:I38" si="10">+C24-D24-E24</f>
        <v>1440973.1800000002</v>
      </c>
      <c r="K24" s="11" t="s">
        <v>44</v>
      </c>
    </row>
    <row r="25" spans="1:11">
      <c r="A25" s="15"/>
      <c r="B25" s="12" t="s">
        <v>25</v>
      </c>
      <c r="C25" s="13">
        <v>15520070</v>
      </c>
      <c r="D25" s="13">
        <v>15826</v>
      </c>
      <c r="E25" s="13">
        <v>9431193.2799999993</v>
      </c>
      <c r="F25" s="46">
        <f t="shared" si="7"/>
        <v>60.767723856915588</v>
      </c>
      <c r="G25" s="13">
        <f t="shared" si="8"/>
        <v>9447019.2799999993</v>
      </c>
      <c r="H25" s="46">
        <f t="shared" si="9"/>
        <v>60.869695046478519</v>
      </c>
      <c r="I25" s="13">
        <f t="shared" si="10"/>
        <v>6073050.7200000007</v>
      </c>
      <c r="K25" s="11" t="s">
        <v>45</v>
      </c>
    </row>
    <row r="26" spans="1:11">
      <c r="A26" s="15"/>
      <c r="B26" s="12" t="s">
        <v>26</v>
      </c>
      <c r="C26" s="13">
        <v>20251524</v>
      </c>
      <c r="D26" s="13">
        <v>268759</v>
      </c>
      <c r="E26" s="13">
        <v>12604412.34</v>
      </c>
      <c r="F26" s="46">
        <f t="shared" si="7"/>
        <v>62.23932746987338</v>
      </c>
      <c r="G26" s="13">
        <f t="shared" si="8"/>
        <v>12873171.34</v>
      </c>
      <c r="H26" s="46">
        <f t="shared" si="9"/>
        <v>63.566432531201109</v>
      </c>
      <c r="I26" s="13">
        <f t="shared" si="10"/>
        <v>7378352.6600000001</v>
      </c>
      <c r="K26" s="11" t="s">
        <v>46</v>
      </c>
    </row>
    <row r="27" spans="1:11">
      <c r="A27" s="15"/>
      <c r="B27" s="12" t="s">
        <v>27</v>
      </c>
      <c r="C27" s="13">
        <v>2664521</v>
      </c>
      <c r="D27" s="13">
        <v>0</v>
      </c>
      <c r="E27" s="13">
        <v>1726378.62</v>
      </c>
      <c r="F27" s="46">
        <f t="shared" si="7"/>
        <v>64.791330974685508</v>
      </c>
      <c r="G27" s="13">
        <f t="shared" si="8"/>
        <v>1726378.62</v>
      </c>
      <c r="H27" s="46">
        <f t="shared" si="9"/>
        <v>64.791330974685508</v>
      </c>
      <c r="I27" s="13">
        <f t="shared" si="10"/>
        <v>938142.37999999989</v>
      </c>
      <c r="K27" s="11" t="s">
        <v>47</v>
      </c>
    </row>
    <row r="28" spans="1:11">
      <c r="A28" s="15"/>
      <c r="B28" s="12" t="s">
        <v>28</v>
      </c>
      <c r="C28" s="13">
        <v>792200</v>
      </c>
      <c r="D28" s="13">
        <v>0</v>
      </c>
      <c r="E28" s="13">
        <v>481461.6</v>
      </c>
      <c r="F28" s="46">
        <f t="shared" si="7"/>
        <v>60.775258773037109</v>
      </c>
      <c r="G28" s="13">
        <f t="shared" si="8"/>
        <v>481461.6</v>
      </c>
      <c r="H28" s="46">
        <f t="shared" si="9"/>
        <v>60.775258773037109</v>
      </c>
      <c r="I28" s="13">
        <f t="shared" si="10"/>
        <v>310738.40000000002</v>
      </c>
      <c r="K28" s="11" t="s">
        <v>48</v>
      </c>
    </row>
    <row r="29" spans="1:11">
      <c r="A29" s="15"/>
      <c r="B29" s="12" t="s">
        <v>29</v>
      </c>
      <c r="C29" s="13">
        <v>11439900</v>
      </c>
      <c r="D29" s="13">
        <v>240957</v>
      </c>
      <c r="E29" s="13">
        <v>8343666.2800000003</v>
      </c>
      <c r="F29" s="46">
        <f t="shared" si="7"/>
        <v>72.934783346008274</v>
      </c>
      <c r="G29" s="13">
        <f t="shared" si="8"/>
        <v>8584623.2800000012</v>
      </c>
      <c r="H29" s="46">
        <f t="shared" si="9"/>
        <v>75.041069240115746</v>
      </c>
      <c r="I29" s="13">
        <f t="shared" si="10"/>
        <v>2855276.7199999997</v>
      </c>
      <c r="K29" s="11" t="s">
        <v>49</v>
      </c>
    </row>
    <row r="30" spans="1:11">
      <c r="A30" s="15"/>
      <c r="B30" s="12" t="s">
        <v>30</v>
      </c>
      <c r="C30" s="13">
        <v>3703300</v>
      </c>
      <c r="D30" s="13">
        <v>9000</v>
      </c>
      <c r="E30" s="13">
        <v>1412587.81</v>
      </c>
      <c r="F30" s="46">
        <f t="shared" ref="F30" si="11">E30*100/C30</f>
        <v>38.144028569114035</v>
      </c>
      <c r="G30" s="13">
        <f t="shared" ref="G30" si="12">+D30+E30</f>
        <v>1421587.81</v>
      </c>
      <c r="H30" s="46">
        <f t="shared" ref="H30" si="13">G30*100/C30</f>
        <v>38.387055059001433</v>
      </c>
      <c r="I30" s="13">
        <f t="shared" ref="I30" si="14">+C30-D30-E30</f>
        <v>2281712.19</v>
      </c>
      <c r="K30" s="11"/>
    </row>
    <row r="31" spans="1:11">
      <c r="A31" s="15"/>
      <c r="B31" s="12" t="s">
        <v>31</v>
      </c>
      <c r="C31" s="13">
        <v>5340000</v>
      </c>
      <c r="D31" s="13">
        <v>99800</v>
      </c>
      <c r="E31" s="13">
        <v>3106960.7</v>
      </c>
      <c r="F31" s="46">
        <f t="shared" si="7"/>
        <v>58.182784644194754</v>
      </c>
      <c r="G31" s="13">
        <f t="shared" si="8"/>
        <v>3206760.7</v>
      </c>
      <c r="H31" s="46">
        <f t="shared" si="9"/>
        <v>60.051698501872657</v>
      </c>
      <c r="I31" s="13">
        <f t="shared" si="10"/>
        <v>2133239.2999999998</v>
      </c>
      <c r="K31" s="11" t="s">
        <v>50</v>
      </c>
    </row>
    <row r="32" spans="1:11">
      <c r="A32" s="16"/>
      <c r="B32" s="31" t="s">
        <v>32</v>
      </c>
      <c r="C32" s="14">
        <v>4900002</v>
      </c>
      <c r="D32" s="14">
        <v>59509.36</v>
      </c>
      <c r="E32" s="14">
        <v>1449518.3</v>
      </c>
      <c r="F32" s="49">
        <f t="shared" si="7"/>
        <v>29.581994048165694</v>
      </c>
      <c r="G32" s="14">
        <f t="shared" si="8"/>
        <v>1509027.6600000001</v>
      </c>
      <c r="H32" s="49">
        <f t="shared" si="9"/>
        <v>30.796470287154985</v>
      </c>
      <c r="I32" s="14">
        <f t="shared" si="10"/>
        <v>3390974.34</v>
      </c>
      <c r="K32" s="11" t="s">
        <v>51</v>
      </c>
    </row>
    <row r="33" spans="1:15" s="20" customFormat="1">
      <c r="A33" s="26" t="s">
        <v>52</v>
      </c>
      <c r="B33" s="24"/>
      <c r="C33" s="25">
        <f>C34</f>
        <v>1668700</v>
      </c>
      <c r="D33" s="25">
        <f t="shared" ref="D33:E33" si="15">D34</f>
        <v>69500</v>
      </c>
      <c r="E33" s="25">
        <f t="shared" si="15"/>
        <v>443980</v>
      </c>
      <c r="F33" s="45">
        <f t="shared" si="7"/>
        <v>26.606340264876849</v>
      </c>
      <c r="G33" s="35">
        <f t="shared" si="8"/>
        <v>513480</v>
      </c>
      <c r="H33" s="45">
        <f t="shared" si="9"/>
        <v>30.77125906394199</v>
      </c>
      <c r="I33" s="34">
        <f t="shared" si="10"/>
        <v>1155220</v>
      </c>
      <c r="K33" s="7"/>
      <c r="L33" s="22"/>
      <c r="M33" s="22"/>
      <c r="N33" s="22"/>
      <c r="O33" s="22"/>
    </row>
    <row r="34" spans="1:15">
      <c r="A34" s="16"/>
      <c r="B34" s="31" t="s">
        <v>53</v>
      </c>
      <c r="C34" s="14">
        <v>1668700</v>
      </c>
      <c r="D34" s="14">
        <v>69500</v>
      </c>
      <c r="E34" s="14">
        <v>443980</v>
      </c>
      <c r="F34" s="49">
        <f t="shared" si="7"/>
        <v>26.606340264876849</v>
      </c>
      <c r="G34" s="14">
        <f>+D34+E34</f>
        <v>513480</v>
      </c>
      <c r="H34" s="49">
        <f t="shared" si="9"/>
        <v>30.77125906394199</v>
      </c>
      <c r="I34" s="14">
        <f t="shared" si="10"/>
        <v>1155220</v>
      </c>
      <c r="K34" s="11" t="s">
        <v>55</v>
      </c>
    </row>
    <row r="35" spans="1:15" s="20" customFormat="1">
      <c r="A35" s="26" t="s">
        <v>54</v>
      </c>
      <c r="B35" s="24"/>
      <c r="C35" s="25">
        <f>+C36</f>
        <v>137152978.25999999</v>
      </c>
      <c r="D35" s="25">
        <f t="shared" ref="D35:E35" si="16">+D36</f>
        <v>46724633.5</v>
      </c>
      <c r="E35" s="25">
        <f t="shared" si="16"/>
        <v>59746546.369999997</v>
      </c>
      <c r="F35" s="45">
        <f t="shared" si="7"/>
        <v>43.561975195856753</v>
      </c>
      <c r="G35" s="28">
        <f t="shared" si="8"/>
        <v>106471179.87</v>
      </c>
      <c r="H35" s="45">
        <f t="shared" si="9"/>
        <v>77.629506278867154</v>
      </c>
      <c r="I35" s="34">
        <f t="shared" si="10"/>
        <v>30681798.389999993</v>
      </c>
      <c r="K35" s="7"/>
      <c r="L35" s="22"/>
      <c r="M35" s="22"/>
      <c r="N35" s="22"/>
      <c r="O35" s="22"/>
    </row>
    <row r="36" spans="1:15">
      <c r="A36" s="15"/>
      <c r="B36" s="40" t="s">
        <v>56</v>
      </c>
      <c r="C36" s="13">
        <v>137152978.25999999</v>
      </c>
      <c r="D36" s="13">
        <v>46724633.5</v>
      </c>
      <c r="E36" s="13">
        <v>59746546.369999997</v>
      </c>
      <c r="F36" s="46">
        <f t="shared" si="7"/>
        <v>43.561975195856753</v>
      </c>
      <c r="G36" s="13">
        <f t="shared" si="8"/>
        <v>106471179.87</v>
      </c>
      <c r="H36" s="46">
        <f t="shared" si="9"/>
        <v>77.629506278867154</v>
      </c>
      <c r="I36" s="13">
        <f t="shared" si="10"/>
        <v>30681798.389999993</v>
      </c>
      <c r="K36" s="41" t="s">
        <v>57</v>
      </c>
    </row>
    <row r="37" spans="1:15" s="20" customFormat="1">
      <c r="A37" s="26" t="s">
        <v>58</v>
      </c>
      <c r="B37" s="24"/>
      <c r="C37" s="25">
        <f>+C38+C39</f>
        <v>32141000</v>
      </c>
      <c r="D37" s="25">
        <f>+D38+D39</f>
        <v>1735465</v>
      </c>
      <c r="E37" s="25">
        <f>+E38+E39</f>
        <v>18665594.239999998</v>
      </c>
      <c r="F37" s="45">
        <f t="shared" si="7"/>
        <v>58.074093027597144</v>
      </c>
      <c r="G37" s="28">
        <f t="shared" si="8"/>
        <v>20401059.239999998</v>
      </c>
      <c r="H37" s="45">
        <f t="shared" si="9"/>
        <v>63.473629445256833</v>
      </c>
      <c r="I37" s="34">
        <f t="shared" si="10"/>
        <v>11739940.760000002</v>
      </c>
      <c r="K37" s="7"/>
      <c r="L37" s="22"/>
      <c r="M37" s="22"/>
      <c r="N37" s="22"/>
      <c r="O37" s="22"/>
    </row>
    <row r="38" spans="1:15">
      <c r="A38" s="15"/>
      <c r="B38" s="12" t="s">
        <v>59</v>
      </c>
      <c r="C38" s="13">
        <v>1399500</v>
      </c>
      <c r="D38" s="13">
        <v>239985</v>
      </c>
      <c r="E38" s="13">
        <v>733797</v>
      </c>
      <c r="F38" s="46">
        <f t="shared" si="7"/>
        <v>52.43279742765273</v>
      </c>
      <c r="G38" s="13">
        <f t="shared" si="8"/>
        <v>973782</v>
      </c>
      <c r="H38" s="46">
        <f t="shared" si="9"/>
        <v>69.580707395498393</v>
      </c>
      <c r="I38" s="13">
        <f t="shared" si="10"/>
        <v>425718</v>
      </c>
      <c r="K38" s="11" t="s">
        <v>60</v>
      </c>
    </row>
    <row r="39" spans="1:15">
      <c r="A39" s="15"/>
      <c r="B39" s="12" t="s">
        <v>61</v>
      </c>
      <c r="C39" s="13">
        <v>30741500</v>
      </c>
      <c r="D39" s="13">
        <v>1495480</v>
      </c>
      <c r="E39" s="13">
        <v>17931797.239999998</v>
      </c>
      <c r="F39" s="46">
        <f t="shared" ref="F39:F48" si="17">E39*100/C39</f>
        <v>58.330911764227501</v>
      </c>
      <c r="G39" s="13">
        <f t="shared" ref="G39:G48" si="18">+D39+E39</f>
        <v>19427277.239999998</v>
      </c>
      <c r="H39" s="46">
        <f t="shared" ref="H39:H48" si="19">G39*100/C39</f>
        <v>63.195606069970552</v>
      </c>
      <c r="I39" s="13">
        <f t="shared" ref="I39:I48" si="20">+C39-D39-E39</f>
        <v>11314222.760000002</v>
      </c>
      <c r="K39" s="42" t="s">
        <v>62</v>
      </c>
    </row>
    <row r="40" spans="1:15" s="20" customFormat="1">
      <c r="A40" s="26" t="s">
        <v>63</v>
      </c>
      <c r="B40" s="24"/>
      <c r="C40" s="25">
        <f>+C41+C42+C43+C44</f>
        <v>98583226.420000002</v>
      </c>
      <c r="D40" s="25">
        <f>+D41+D42+D43+D44</f>
        <v>1027966.3300000001</v>
      </c>
      <c r="E40" s="25">
        <f>+E41+E42+E43+E44</f>
        <v>62193178.309999995</v>
      </c>
      <c r="F40" s="45">
        <f t="shared" si="17"/>
        <v>63.086977945958758</v>
      </c>
      <c r="G40" s="28">
        <f t="shared" si="18"/>
        <v>63221144.639999993</v>
      </c>
      <c r="H40" s="45">
        <f t="shared" si="19"/>
        <v>64.129717534963987</v>
      </c>
      <c r="I40" s="34">
        <f t="shared" si="20"/>
        <v>35362081.780000009</v>
      </c>
      <c r="K40" s="7"/>
      <c r="L40" s="22"/>
      <c r="M40" s="22"/>
      <c r="N40" s="22"/>
      <c r="O40" s="22"/>
    </row>
    <row r="41" spans="1:15">
      <c r="A41" s="15"/>
      <c r="B41" s="40" t="s">
        <v>64</v>
      </c>
      <c r="C41" s="13">
        <v>16614090.92</v>
      </c>
      <c r="D41" s="13">
        <v>131610</v>
      </c>
      <c r="E41" s="13">
        <v>9373505.9700000007</v>
      </c>
      <c r="F41" s="46">
        <f t="shared" si="17"/>
        <v>56.41901212130842</v>
      </c>
      <c r="G41" s="13">
        <f t="shared" si="18"/>
        <v>9505115.9700000007</v>
      </c>
      <c r="H41" s="46">
        <f t="shared" si="19"/>
        <v>57.211171022049527</v>
      </c>
      <c r="I41" s="13">
        <f t="shared" si="20"/>
        <v>7108974.9499999993</v>
      </c>
      <c r="K41" s="41" t="s">
        <v>68</v>
      </c>
    </row>
    <row r="42" spans="1:15">
      <c r="A42" s="15"/>
      <c r="B42" s="12" t="s">
        <v>65</v>
      </c>
      <c r="C42" s="13">
        <v>1482200</v>
      </c>
      <c r="D42" s="13">
        <v>0</v>
      </c>
      <c r="E42" s="13">
        <v>240468.31</v>
      </c>
      <c r="F42" s="46">
        <f t="shared" si="17"/>
        <v>16.223742409931184</v>
      </c>
      <c r="G42" s="13">
        <f t="shared" si="18"/>
        <v>240468.31</v>
      </c>
      <c r="H42" s="46">
        <f t="shared" si="19"/>
        <v>16.223742409931184</v>
      </c>
      <c r="I42" s="13">
        <f t="shared" si="20"/>
        <v>1241731.69</v>
      </c>
      <c r="K42" s="11" t="s">
        <v>69</v>
      </c>
    </row>
    <row r="43" spans="1:15">
      <c r="A43" s="15"/>
      <c r="B43" s="12" t="s">
        <v>66</v>
      </c>
      <c r="C43" s="13">
        <v>72003285.5</v>
      </c>
      <c r="D43" s="13">
        <v>833605.93</v>
      </c>
      <c r="E43" s="13">
        <v>47176746.729999997</v>
      </c>
      <c r="F43" s="46">
        <f t="shared" si="17"/>
        <v>65.520269529923041</v>
      </c>
      <c r="G43" s="13">
        <f t="shared" si="18"/>
        <v>48010352.659999996</v>
      </c>
      <c r="H43" s="46">
        <f t="shared" si="19"/>
        <v>66.678002714195586</v>
      </c>
      <c r="I43" s="13">
        <f t="shared" si="20"/>
        <v>23992932.839999996</v>
      </c>
      <c r="K43" s="11" t="s">
        <v>70</v>
      </c>
    </row>
    <row r="44" spans="1:15">
      <c r="A44" s="15"/>
      <c r="B44" s="12" t="s">
        <v>67</v>
      </c>
      <c r="C44" s="13">
        <v>8483650</v>
      </c>
      <c r="D44" s="13">
        <v>62750.400000000001</v>
      </c>
      <c r="E44" s="13">
        <v>5402457.2999999998</v>
      </c>
      <c r="F44" s="46">
        <f t="shared" si="17"/>
        <v>63.680813093420873</v>
      </c>
      <c r="G44" s="13">
        <f t="shared" si="18"/>
        <v>5465207.7000000002</v>
      </c>
      <c r="H44" s="46">
        <f t="shared" si="19"/>
        <v>64.420475856500445</v>
      </c>
      <c r="I44" s="13">
        <f t="shared" si="20"/>
        <v>3018442.3</v>
      </c>
      <c r="K44" s="11" t="s">
        <v>71</v>
      </c>
    </row>
    <row r="45" spans="1:15" s="20" customFormat="1">
      <c r="A45" s="26" t="s">
        <v>72</v>
      </c>
      <c r="B45" s="24"/>
      <c r="C45" s="25">
        <f>C46</f>
        <v>661800</v>
      </c>
      <c r="D45" s="25">
        <f t="shared" ref="D45" si="21">D46</f>
        <v>0</v>
      </c>
      <c r="E45" s="25">
        <f t="shared" ref="E45" si="22">E46</f>
        <v>537348</v>
      </c>
      <c r="F45" s="45">
        <f t="shared" si="17"/>
        <v>81.194922937443337</v>
      </c>
      <c r="G45" s="36">
        <f t="shared" si="18"/>
        <v>537348</v>
      </c>
      <c r="H45" s="45">
        <f t="shared" si="19"/>
        <v>81.194922937443337</v>
      </c>
      <c r="I45" s="34">
        <f t="shared" si="20"/>
        <v>124452</v>
      </c>
      <c r="K45" s="7"/>
      <c r="L45" s="22"/>
      <c r="M45" s="22"/>
      <c r="N45" s="22"/>
      <c r="O45" s="22"/>
    </row>
    <row r="46" spans="1:15">
      <c r="A46" s="15"/>
      <c r="B46" s="12" t="s">
        <v>73</v>
      </c>
      <c r="C46" s="13">
        <v>661800</v>
      </c>
      <c r="D46" s="13">
        <v>0</v>
      </c>
      <c r="E46" s="13">
        <v>537348</v>
      </c>
      <c r="F46" s="46">
        <f t="shared" si="17"/>
        <v>81.194922937443337</v>
      </c>
      <c r="G46" s="13">
        <f t="shared" si="18"/>
        <v>537348</v>
      </c>
      <c r="H46" s="46">
        <f t="shared" si="19"/>
        <v>81.194922937443337</v>
      </c>
      <c r="I46" s="13">
        <f t="shared" si="20"/>
        <v>124452</v>
      </c>
      <c r="K46" s="11" t="s">
        <v>74</v>
      </c>
    </row>
    <row r="47" spans="1:15" s="20" customFormat="1">
      <c r="A47" s="26" t="s">
        <v>78</v>
      </c>
      <c r="B47" s="24"/>
      <c r="C47" s="25">
        <f>C48</f>
        <v>5438800</v>
      </c>
      <c r="D47" s="25">
        <f t="shared" ref="D47:E47" si="23">D48</f>
        <v>46200</v>
      </c>
      <c r="E47" s="25">
        <f t="shared" si="23"/>
        <v>3948341.7</v>
      </c>
      <c r="F47" s="45">
        <f t="shared" si="17"/>
        <v>72.595824446569097</v>
      </c>
      <c r="G47" s="36">
        <f t="shared" si="18"/>
        <v>3994541.7</v>
      </c>
      <c r="H47" s="45">
        <f t="shared" si="19"/>
        <v>73.445276531587851</v>
      </c>
      <c r="I47" s="34">
        <f t="shared" si="20"/>
        <v>1444258.2999999998</v>
      </c>
      <c r="K47" s="7"/>
      <c r="L47" s="22"/>
      <c r="M47" s="22"/>
      <c r="N47" s="22"/>
      <c r="O47" s="22"/>
    </row>
    <row r="48" spans="1:15">
      <c r="A48" s="43"/>
      <c r="B48" s="44" t="s">
        <v>76</v>
      </c>
      <c r="C48" s="27">
        <v>5438800</v>
      </c>
      <c r="D48" s="27">
        <v>46200</v>
      </c>
      <c r="E48" s="27">
        <v>3948341.7</v>
      </c>
      <c r="F48" s="47">
        <f t="shared" si="17"/>
        <v>72.595824446569097</v>
      </c>
      <c r="G48" s="27">
        <f t="shared" si="18"/>
        <v>3994541.7</v>
      </c>
      <c r="H48" s="47">
        <f t="shared" si="19"/>
        <v>73.445276531587851</v>
      </c>
      <c r="I48" s="27">
        <f t="shared" si="20"/>
        <v>1444258.2999999998</v>
      </c>
      <c r="K48" s="11" t="s">
        <v>75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" right="0" top="0.57999999999999996" bottom="0.41" header="0.31496062992125984" footer="0.15748031496062992"/>
  <pageSetup paperSize="9" scale="75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2023-02-01T07:04:17Z</cp:lastPrinted>
  <dcterms:created xsi:type="dcterms:W3CDTF">2021-11-16T03:51:08Z</dcterms:created>
  <dcterms:modified xsi:type="dcterms:W3CDTF">2023-02-16T04:39:07Z</dcterms:modified>
</cp:coreProperties>
</file>